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225 - 14.6. - ZCU - Výpočetní technika (III.) 055 - 2021 - PŘIPRAVIT\"/>
    </mc:Choice>
  </mc:AlternateContent>
  <xr:revisionPtr revIDLastSave="0" documentId="13_ncr:1_{7E7E097D-DF4B-4EBF-BC08-0F20135F73C5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technika'!$B$1:$T$27</definedName>
  </definedNames>
  <calcPr calcId="181029"/>
</workbook>
</file>

<file path=xl/calcChain.xml><?xml version="1.0" encoding="utf-8"?>
<calcChain xmlns="http://schemas.openxmlformats.org/spreadsheetml/2006/main">
  <c r="S9" i="1" l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P9" i="1"/>
  <c r="P10" i="1"/>
  <c r="P11" i="1"/>
  <c r="P12" i="1"/>
  <c r="P13" i="1"/>
  <c r="P14" i="1"/>
  <c r="P15" i="1"/>
  <c r="P16" i="1"/>
  <c r="P17" i="1"/>
  <c r="S7" i="1" l="1"/>
  <c r="T7" i="1"/>
  <c r="S8" i="1"/>
  <c r="T8" i="1"/>
  <c r="P7" i="1"/>
  <c r="P8" i="1"/>
  <c r="P18" i="1"/>
  <c r="R21" i="1" l="1"/>
  <c r="Q21" i="1"/>
</calcChain>
</file>

<file path=xl/sharedStrings.xml><?xml version="1.0" encoding="utf-8"?>
<sst xmlns="http://schemas.openxmlformats.org/spreadsheetml/2006/main" count="101" uniqueCount="78">
  <si>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</si>
  <si>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</si>
  <si>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</si>
  <si>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</si>
  <si>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</si>
  <si>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</si>
  <si>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</si>
  <si>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</si>
  <si>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</si>
  <si>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</si>
  <si>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</si>
  <si>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</si>
  <si>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30237000-9 - Součásti, příslušenství a doplňky pro počítače </t>
  </si>
  <si>
    <t>32572000-3 - Komunikační kabely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</si>
  <si>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</si>
  <si>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</si>
  <si>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</si>
  <si>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</si>
  <si>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</si>
  <si>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</si>
  <si>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</si>
  <si>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</si>
  <si>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</si>
  <si>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</si>
  <si>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</si>
  <si>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</si>
  <si>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</si>
  <si>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</si>
  <si>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</si>
  <si>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</si>
  <si>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</si>
  <si>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</si>
  <si>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</si>
  <si>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t>Univerzální USB-C dokovací stanice</t>
  </si>
  <si>
    <t>27" QHD LCD monitor</t>
  </si>
  <si>
    <t>USB-C rozbočovač</t>
  </si>
  <si>
    <t>10 porotový USB3.0 robočovač</t>
  </si>
  <si>
    <t>Ergonomická vertikální myš</t>
  </si>
  <si>
    <t>USB 3.0 prodlužovací kabel 2m</t>
  </si>
  <si>
    <t>USB 3.0 prodlužovací kabel 0,5m</t>
  </si>
  <si>
    <t>Bezdrátové nabíječky 5W</t>
  </si>
  <si>
    <t>CPU chladič</t>
  </si>
  <si>
    <t>Cat6 prodlužovací kabel 2m</t>
  </si>
  <si>
    <t>Cat6 propojovací kabel 3m</t>
  </si>
  <si>
    <t>Cat6 propojovací kabel 2m</t>
  </si>
  <si>
    <t>SGS‐2019‐020 Rozvoj a využití kybernetických systémů identifikace, diagnostiky a řízení 4</t>
  </si>
  <si>
    <t>Ing. Miroslav Flídr, Ph.D.,
Tel.: 37763 2559</t>
  </si>
  <si>
    <t>Technická 8,
301 00 Plzeň, 
Fakulta aplikovaných věd -
Katedra kybernetiky, 
místnost UN 508</t>
  </si>
  <si>
    <t>Havlík, UN503</t>
  </si>
  <si>
    <t>Bouček, UN504</t>
  </si>
  <si>
    <t>Flídr, UN508</t>
  </si>
  <si>
    <t>TZ. 248034, 248035, 248036, 250650</t>
  </si>
  <si>
    <t xml:space="preserve">Příloha č. 2 Kupní smlouvy - technická specifikace
Výpočetní technika (III.) 055 - 2021 </t>
  </si>
  <si>
    <t>Samosatná faktura</t>
  </si>
  <si>
    <t>Univerzální dokovací stanice.
Připojení k noteboku prostřednictvím kabelu s USB-C/Thunderbolt3 konektorem.
Možnost připojení minimálně dvou monitorů s rozlišením 4K nebo jednoho monitoru s rozlišením 5K.
RJ45 konektor s podporou Gigabibit Ethernetu.
Výstupy minimálně 4x USB 3.2 Gen1 Type -A a alespoň 1x datový USB-C, minimálně dva videobvýstupy (DisplayPort 1.2 nebo HDMI 2.0).
Nabíjení notebooku s výkonem minimálně 85W.
Podpora OS Windows 10, MacOS, Linux, Android.</t>
  </si>
  <si>
    <t>27" LCD panel s rozlišením min. 2560x1440 bodů.
Formát obrazu 16:10 nebo 16:9.
Pozorovací úhly min. 178°.
Technologie obrazovky IPS nebo PVA a deriváty.
LED podsvícení.
Antireflexní nebo matný povrch.
Minimálně 1x digitální rozhraní DisplayPort a min. 1x rozhraní  HDMI.
DisplayPort kabel s min. délkou 1,8 m v dodávce.
Pivot.
Zabudovaný USB hub s minimálně 2x USB 3.0/3.1 gen1 porty.
Minimálně 1x USB Type-C port.
Odezva maximálně 6ms.
Jas minimálně 350cd/m2.
Kontrast min. 1000:1.
Záruka min. 3 roky NBD On-Site.</t>
  </si>
  <si>
    <t>Záruka na zboží min. 36 měsíců, servis NBD on site.</t>
  </si>
  <si>
    <t>USB robočovač s vstupním USB-C kabelem a rozhraním USB 3.2 Gen2 s podporou rychlostí až 10Gbit/s.
Minimálně 4 USB porty z toho minimálně 2x USB-A a 2x USB-C.</t>
  </si>
  <si>
    <t>USB rozbočovač s připojením s rozhraním USB 3.2 Gen1 s konektorem Type A.
10x vyýstupní konektory USB-TypeA s rozhraním USB 3.2. Gen1 se samostatným vypínačem a LED indikátorem zapojení.
Výstupní proud na všech protech minimálně 2A.
Včetně případného externího napájecího adaptéru.</t>
  </si>
  <si>
    <t>Vertikální ergonomická drátová myš navržená pro minimalizaci syndromu karpálního tunelu.
Provedení pro praváky s mechanickým skrolovacím tlačítkem a s minimálně dvěma bočními tlačítky (celkem minimálně pět podporovaných tlačítek).
Optický nebo laserový senzor s maximálním rozlišením senzoru minimálně 1600DPI.
Možnost přepínání mezi citlivostmi s minimální citlivostí alespoň 800DPI.
Černá barva.
Rozhraní USB.
Délka přívodního kabelu minimálně 1,4 m.
Výška myši maximálně 62 mm.</t>
  </si>
  <si>
    <t>Datový prodlužovací kabel délky minimálně 2m.
Konektory samec USB-TypeA (USB 3.2 Gen1), samice USB-TypeA (USB 3.2 gen1).
Rovné konektory.</t>
  </si>
  <si>
    <t>Datový prodlužovací kabel délky 0,5m.
Konektory samec USB-TypeA (USB 3.2 Gen1), samice USB-TypeA (USB 3.2 gen1).
Rovné konektory.</t>
  </si>
  <si>
    <t>Bezdrátová nabíjecí podložka standardu Qi.
Možnost standardního nabíjení pouze 5W (může navíc podporovat i rychlonabíjení až 10W).
Pro nabíjení pouze jednoho zažízení.</t>
  </si>
  <si>
    <t>Aktivní nízkoprofilový chladič s ventilátorem kompatibilní s platformou LGA1151 a PC HP ElliteBook 800 G5 MT.
Technolohie heatpipe.
Hlučnost při maximálních otáčkach maximálně 25dB(A).
Automatická PWM regulace otáček.
Maximální rozměr ventilátoru 92x92 mm a maximální výška chadiče s ventilátorem 80 mm.
Maximální průtok vzduchu při maximálních otáčkách minimálně 55m3/h.
Teplovodná pasta pro montáž.</t>
  </si>
  <si>
    <t>Prodlužovací kabel stíněný (SSTP).
Rovné konektory 1x RJ-45 (CAT6) samec a 1x RJ-45 (CAT6) samice.</t>
  </si>
  <si>
    <t>Konektory 2× samec RJ-45 (CAT6), UTP, rovné zakončení.</t>
  </si>
  <si>
    <t>i-tec USB 3.0 / USB-C / Thunderbolt 3, 3x 4K Docking Station + Power Delivery 85W (CATRIPLE4KDOCKPD)</t>
  </si>
  <si>
    <t>LCD Dell U2722D UltraSharp (DELL-U2722D)</t>
  </si>
  <si>
    <t>AXAGON hub USB-C 3.2 Gen2 (HMC-4G2)</t>
  </si>
  <si>
    <t>ORICO AT2U3-10AB</t>
  </si>
  <si>
    <t>CONNECT IT CMO-2500-BK Vertical Ergonomic, wired (CMO-2500-BK)</t>
  </si>
  <si>
    <t>PREMIUMCORD kabel USB 3.0, A-A, M/F, prodlužovací, 2m, černý (ku3paa2bk)</t>
  </si>
  <si>
    <t>PREMIUMCORD kabel USB 3.0, A-A, M/F, prodlužovací, 0,5m, černý (ku3paa05bk)</t>
  </si>
  <si>
    <t>AlzaPower WF210 Wireless Fast Charger černá (APW-CCWF210B)</t>
  </si>
  <si>
    <t>NOCTUA NH-L9i (NH-L9i)</t>
  </si>
  <si>
    <t>Vention Cat.6 SSTP Extension Patch Cable 2m Black (IBLBH)</t>
  </si>
  <si>
    <t>Datacom CAT6, UTP, 3m, šedý (1593)</t>
  </si>
  <si>
    <t>Datacom CAT6 UTP Flat 2m (1442)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</si>
</sst>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6" fillId="0" borderId="0"/>
    <xf numFmtId="0" fontId="6" fillId="0" borderId="0"/>
  </cellStyleXfs>
  <cellXfs count="12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17" xfId="0" applyNumberForma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2" fillId="3" borderId="15" xfId="0" applyNumberFormat="1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3" fontId="0" fillId="2" borderId="22" xfId="0" applyNumberForma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2" fillId="4" borderId="23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3" borderId="15" xfId="0" applyNumberForma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left" vertical="center" wrapText="1"/>
    </xf>
    <xf numFmtId="0" fontId="1" fillId="6" borderId="15" xfId="0" applyFont="1" applyFill="1" applyBorder="1" applyAlignment="1">
      <alignment horizontal="left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 wrapText="1"/>
    </xf>
    <xf numFmtId="3" fontId="0" fillId="7" borderId="17" xfId="0" applyNumberFormat="1" applyFill="1" applyBorder="1" applyAlignment="1">
      <alignment horizontal="center" vertical="center" wrapText="1"/>
    </xf>
    <xf numFmtId="0" fontId="21" fillId="3" borderId="1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9" xfId="0" applyFont="1" applyFill="1" applyBorder="1" applyAlignment="1" applyProtection="1">
      <alignment horizontal="left" vertical="center" wrapText="1" indent="1"/>
      <protection locked="0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2" fillId="4" borderId="24" xfId="0" applyFont="1" applyFill="1" applyBorder="1" applyAlignment="1">
      <alignment horizontal="center" vertical="center" wrapText="1"/>
    </xf>
    <xf numFmtId="0" fontId="12" fillId="4" borderId="25" xfId="0" applyFont="1" applyFill="1" applyBorder="1" applyAlignment="1">
      <alignment horizontal="center" vertical="center" wrapText="1"/>
    </xf>
    <xf numFmtId="0" fontId="12" fillId="4" borderId="26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21" fillId="0" borderId="0" xfId="2" applyFont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3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206579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210819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210819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210819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210819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206579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3218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3218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3387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2174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20319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20319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3225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3221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2147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3222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206747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211184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206747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206748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206749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211180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211180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206748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211179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2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1976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20685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3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3174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1982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1883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16248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20319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1982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1982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19896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1882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1881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1881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20679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1977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211184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206747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206748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206749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211180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211180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206748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211179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1976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20685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3174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1982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1883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16248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20319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19896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20679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1977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211184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206747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206748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206749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211180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211180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211184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206748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211180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211180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211184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206747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206748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206749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211180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211180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206748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211179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1976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20685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3174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1982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1883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16248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20319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19896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20679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1977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206747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206749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211180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211183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211180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211179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1976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20685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1982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1883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20319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20319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19896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20679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1977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210819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210819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206747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206748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210819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211180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210819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211180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210819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210819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210819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206748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210819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211179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210819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1976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20685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3174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1982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1883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16248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20319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4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4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19896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20679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1977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20319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206579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170179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91440</xdr:colOff>
      <xdr:row>77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206579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1904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1901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1345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1904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19896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3386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1495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3174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16079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3387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1494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1343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3388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3386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2148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2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1903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1345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3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1901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16080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1494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1344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1903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19896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2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3176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3176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1494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4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2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3387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1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1822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0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91440</xdr:colOff>
      <xdr:row>194</xdr:row>
      <xdr:rowOff>1905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137158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137158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91440</xdr:colOff>
      <xdr:row>86</xdr:row>
      <xdr:rowOff>18605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206578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206579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3176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53680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132897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53675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20841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20841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131929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209552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425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206748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211179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3174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1982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16248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16248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1977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19896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1882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1983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2837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20320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1976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3459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1494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3464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1884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0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1977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2838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2838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1982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7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1979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3464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1881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16248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1884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137158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137158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131783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172569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53680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132897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53675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20841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20841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131929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209552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54797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53680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132897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207986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20841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131929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209552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53680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132897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53675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20841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20841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131929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209552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206748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211179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3174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1982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16248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16248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1977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137158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137158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54800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131783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172569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54797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53680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132897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207986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20841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131929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209552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53680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207986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20841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131929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209552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91440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137158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131783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172569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206748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1976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20685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3174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1982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1883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16248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16248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53680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132897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53675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20841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20841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131929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209552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425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137158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137158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54800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131783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172569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54797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53680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132897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207986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20841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131929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209552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132897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53675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207986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20841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131929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91440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137158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137158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425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74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131783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172569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54797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53680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53680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132897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53675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20841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20841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131929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209552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425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206748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211179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3174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1982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16248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16248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1977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19896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1882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1983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2837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20320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1976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3459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1494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3464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1884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0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1977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2838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2838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1982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7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1979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3464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1881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16248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1884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137158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137158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54800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131783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172569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54797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53680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132897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207986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20841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131929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209552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53680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132897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53675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20841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20841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131929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209552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54797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53680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132897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207986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20841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131929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209552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206748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206748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206748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206747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190500</xdr:colOff>
      <xdr:row>76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206748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206749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206748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206748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206747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206749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206748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16249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3459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3388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16248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3466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19896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16249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20319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3465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3174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16246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16250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3461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16249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16249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1823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3387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3466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16244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16250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3388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16249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1904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16247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3464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16248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16249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16250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3388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2172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16248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91440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137158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137158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190500</xdr:colOff>
      <xdr:row>83</xdr:row>
      <xdr:rowOff>98499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206748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206748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132897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53675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20841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20841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131929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209552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206748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3174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2177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16248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16245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2171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1977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19896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16249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1983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2837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2175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3459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1494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3464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1884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0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1977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2838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2838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1982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7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1979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3464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1881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2174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2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58271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137158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130885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54801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131784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172569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8"/>
  <sheetViews>
    <sheetView tabSelected="1" topLeftCell="N18" zoomScale="115" zoomScaleNormal="115" workbookViewId="0">
      <selection activeCell="T14" sqref="T14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54.42578125" style="1" customWidth="1"/>
    <col min="4" max="4" width="12.28515625" style="2" customWidth="1"/>
    <col min="5" max="5" width="10.5703125" style="3" customWidth="1"/>
    <col min="6" max="6" width="95" style="1" customWidth="1"/>
    <col min="7" max="7" width="29.7109375" style="4" bestFit="1" customWidth="1"/>
    <col min="8" max="8" width="29.7109375" style="4" customWidth="1"/>
    <col min="9" max="9" width="21.7109375" style="4" customWidth="1"/>
    <col min="10" max="10" width="16.28515625" style="1" customWidth="1"/>
    <col min="11" max="11" width="54.28515625" style="5" customWidth="1"/>
    <col min="12" max="12" width="30.28515625" style="5" customWidth="1"/>
    <col min="13" max="13" width="31.85546875" style="5" customWidth="1"/>
    <col min="14" max="14" width="47" style="4" customWidth="1"/>
    <col min="15" max="15" width="30" style="4" customWidth="1"/>
    <col min="16" max="16" width="15.1406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7.85546875" style="5" hidden="1" customWidth="1"/>
    <col min="22" max="22" width="57.85546875" style="6" customWidth="1"/>
    <col min="23" max="16384" width="8.85546875" style="5"/>
  </cols>
  <sheetData>
    <row r="1" spans="1:22" ht="40.9" customHeight="1" x14ac:dyDescent="0.25">
      <c r="B1" s="89" t="s">
        <v>52</v>
      </c>
      <c r="C1" s="90"/>
      <c r="D1" s="90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1"/>
      <c r="E3" s="81"/>
      <c r="F3" s="8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1"/>
      <c r="E4" s="81"/>
      <c r="F4" s="81"/>
      <c r="G4" s="81"/>
      <c r="H4" s="8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91" t="s">
        <v>2</v>
      </c>
      <c r="H5" s="92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31</v>
      </c>
      <c r="L6" s="41" t="s">
        <v>19</v>
      </c>
      <c r="M6" s="42" t="s">
        <v>20</v>
      </c>
      <c r="N6" s="41" t="s">
        <v>21</v>
      </c>
      <c r="O6" s="41" t="s">
        <v>26</v>
      </c>
      <c r="P6" s="41" t="s">
        <v>22</v>
      </c>
      <c r="Q6" s="39" t="s">
        <v>5</v>
      </c>
      <c r="R6" s="43" t="s">
        <v>6</v>
      </c>
      <c r="S6" s="82" t="s">
        <v>7</v>
      </c>
      <c r="T6" s="82" t="s">
        <v>8</v>
      </c>
      <c r="U6" s="41" t="s">
        <v>23</v>
      </c>
      <c r="V6" s="41" t="s">
        <v>24</v>
      </c>
    </row>
    <row r="7" spans="1:22" ht="162" customHeight="1" thickTop="1" thickBot="1" x14ac:dyDescent="0.3">
      <c r="A7" s="20"/>
      <c r="B7" s="62">
        <v>1</v>
      </c>
      <c r="C7" s="63" t="s">
        <v>33</v>
      </c>
      <c r="D7" s="64">
        <v>1</v>
      </c>
      <c r="E7" s="65" t="s">
        <v>30</v>
      </c>
      <c r="F7" s="74" t="s">
        <v>54</v>
      </c>
      <c r="G7" s="86" t="s">
        <v>66</v>
      </c>
      <c r="H7" s="66"/>
      <c r="I7" s="96" t="s">
        <v>53</v>
      </c>
      <c r="J7" s="99" t="s">
        <v>32</v>
      </c>
      <c r="K7" s="99" t="s">
        <v>45</v>
      </c>
      <c r="L7" s="67"/>
      <c r="M7" s="93" t="s">
        <v>46</v>
      </c>
      <c r="N7" s="93" t="s">
        <v>47</v>
      </c>
      <c r="O7" s="78">
        <v>21</v>
      </c>
      <c r="P7" s="68">
        <f t="shared" ref="P7:P18" si="0">D7*Q7</f>
        <v>4200</v>
      </c>
      <c r="Q7" s="69">
        <v>4200</v>
      </c>
      <c r="R7" s="83">
        <v>4200</v>
      </c>
      <c r="S7" s="70">
        <f t="shared" ref="S7:S18" si="1">D7*R7</f>
        <v>4200</v>
      </c>
      <c r="T7" s="71" t="str">
        <f t="shared" ref="T7:T8" si="2">IF(ISNUMBER(R7), IF(R7&gt;Q7,"NEVYHOVUJE","VYHOVUJE")," ")</f>
        <v>VYHOVUJE</v>
      </c>
      <c r="U7" s="65" t="s">
        <v>48</v>
      </c>
      <c r="V7" s="65" t="s">
        <v>12</v>
      </c>
    </row>
    <row r="8" spans="1:22" ht="277.5" customHeight="1" thickTop="1" x14ac:dyDescent="0.25">
      <c r="A8" s="20"/>
      <c r="B8" s="79">
        <v>2</v>
      </c>
      <c r="C8" s="48" t="s">
        <v>34</v>
      </c>
      <c r="D8" s="72">
        <v>1</v>
      </c>
      <c r="E8" s="49" t="s">
        <v>30</v>
      </c>
      <c r="F8" s="75" t="s">
        <v>55</v>
      </c>
      <c r="G8" s="87" t="s">
        <v>67</v>
      </c>
      <c r="H8" s="86"/>
      <c r="I8" s="97"/>
      <c r="J8" s="100"/>
      <c r="K8" s="100"/>
      <c r="L8" s="76" t="s">
        <v>56</v>
      </c>
      <c r="M8" s="94"/>
      <c r="N8" s="94"/>
      <c r="O8" s="80">
        <v>41</v>
      </c>
      <c r="P8" s="50">
        <f t="shared" si="0"/>
        <v>7200</v>
      </c>
      <c r="Q8" s="51">
        <v>7200</v>
      </c>
      <c r="R8" s="84">
        <v>6400</v>
      </c>
      <c r="S8" s="52">
        <f t="shared" si="1"/>
        <v>6400</v>
      </c>
      <c r="T8" s="53" t="str">
        <f t="shared" si="2"/>
        <v>VYHOVUJE</v>
      </c>
      <c r="U8" s="49" t="s">
        <v>48</v>
      </c>
      <c r="V8" s="49" t="s">
        <v>11</v>
      </c>
    </row>
    <row r="9" spans="1:22" ht="63.75" customHeight="1" x14ac:dyDescent="0.25">
      <c r="A9" s="20"/>
      <c r="B9" s="47">
        <v>3</v>
      </c>
      <c r="C9" s="48" t="s">
        <v>35</v>
      </c>
      <c r="D9" s="60">
        <v>1</v>
      </c>
      <c r="E9" s="48" t="s">
        <v>30</v>
      </c>
      <c r="F9" s="75" t="s">
        <v>57</v>
      </c>
      <c r="G9" s="87" t="s">
        <v>68</v>
      </c>
      <c r="H9" s="104"/>
      <c r="I9" s="97"/>
      <c r="J9" s="100"/>
      <c r="K9" s="100"/>
      <c r="L9" s="107"/>
      <c r="M9" s="94"/>
      <c r="N9" s="94"/>
      <c r="O9" s="118">
        <v>21</v>
      </c>
      <c r="P9" s="50">
        <f t="shared" si="0"/>
        <v>600</v>
      </c>
      <c r="Q9" s="51">
        <v>600</v>
      </c>
      <c r="R9" s="84">
        <v>494</v>
      </c>
      <c r="S9" s="52">
        <f t="shared" si="1"/>
        <v>494</v>
      </c>
      <c r="T9" s="53" t="str">
        <f t="shared" ref="T9:T18" si="3">IF(ISNUMBER(R9), IF(R9&gt;Q9,"NEVYHOVUJE","VYHOVUJE")," ")</f>
        <v>VYHOVUJE</v>
      </c>
      <c r="U9" s="49" t="s">
        <v>49</v>
      </c>
      <c r="V9" s="49" t="s">
        <v>12</v>
      </c>
    </row>
    <row r="10" spans="1:22" ht="95.25" customHeight="1" x14ac:dyDescent="0.25">
      <c r="A10" s="20"/>
      <c r="B10" s="47">
        <v>4</v>
      </c>
      <c r="C10" s="48" t="s">
        <v>36</v>
      </c>
      <c r="D10" s="60">
        <v>2</v>
      </c>
      <c r="E10" s="48" t="s">
        <v>30</v>
      </c>
      <c r="F10" s="75" t="s">
        <v>58</v>
      </c>
      <c r="G10" s="87" t="s">
        <v>69</v>
      </c>
      <c r="H10" s="105"/>
      <c r="I10" s="97"/>
      <c r="J10" s="100"/>
      <c r="K10" s="100"/>
      <c r="L10" s="108"/>
      <c r="M10" s="94"/>
      <c r="N10" s="94"/>
      <c r="O10" s="119"/>
      <c r="P10" s="50">
        <f t="shared" si="0"/>
        <v>2600</v>
      </c>
      <c r="Q10" s="51">
        <v>1300</v>
      </c>
      <c r="R10" s="84">
        <v>1300</v>
      </c>
      <c r="S10" s="52">
        <f t="shared" si="1"/>
        <v>2600</v>
      </c>
      <c r="T10" s="53" t="str">
        <f t="shared" si="3"/>
        <v>VYHOVUJE</v>
      </c>
      <c r="U10" s="49" t="s">
        <v>50</v>
      </c>
      <c r="V10" s="49" t="s">
        <v>12</v>
      </c>
    </row>
    <row r="11" spans="1:22" ht="159.75" customHeight="1" x14ac:dyDescent="0.25">
      <c r="A11" s="20"/>
      <c r="B11" s="47">
        <v>5</v>
      </c>
      <c r="C11" s="48" t="s">
        <v>37</v>
      </c>
      <c r="D11" s="60">
        <v>3</v>
      </c>
      <c r="E11" s="48" t="s">
        <v>30</v>
      </c>
      <c r="F11" s="75" t="s">
        <v>59</v>
      </c>
      <c r="G11" s="87" t="s">
        <v>70</v>
      </c>
      <c r="H11" s="105"/>
      <c r="I11" s="97"/>
      <c r="J11" s="100"/>
      <c r="K11" s="100"/>
      <c r="L11" s="108"/>
      <c r="M11" s="94"/>
      <c r="N11" s="94"/>
      <c r="O11" s="119"/>
      <c r="P11" s="50">
        <f t="shared" si="0"/>
        <v>1200</v>
      </c>
      <c r="Q11" s="51">
        <v>400</v>
      </c>
      <c r="R11" s="84">
        <v>283</v>
      </c>
      <c r="S11" s="52">
        <f t="shared" si="1"/>
        <v>849</v>
      </c>
      <c r="T11" s="53" t="str">
        <f t="shared" si="3"/>
        <v>VYHOVUJE</v>
      </c>
      <c r="U11" s="102"/>
      <c r="V11" s="49" t="s">
        <v>12</v>
      </c>
    </row>
    <row r="12" spans="1:22" ht="61.5" customHeight="1" x14ac:dyDescent="0.25">
      <c r="A12" s="20"/>
      <c r="B12" s="47">
        <v>6</v>
      </c>
      <c r="C12" s="48" t="s">
        <v>38</v>
      </c>
      <c r="D12" s="60">
        <v>2</v>
      </c>
      <c r="E12" s="48" t="s">
        <v>30</v>
      </c>
      <c r="F12" s="75" t="s">
        <v>60</v>
      </c>
      <c r="G12" s="87" t="s">
        <v>71</v>
      </c>
      <c r="H12" s="105"/>
      <c r="I12" s="97"/>
      <c r="J12" s="100"/>
      <c r="K12" s="100"/>
      <c r="L12" s="108"/>
      <c r="M12" s="94"/>
      <c r="N12" s="94"/>
      <c r="O12" s="119"/>
      <c r="P12" s="50">
        <f t="shared" si="0"/>
        <v>300</v>
      </c>
      <c r="Q12" s="51">
        <v>150</v>
      </c>
      <c r="R12" s="84">
        <v>88</v>
      </c>
      <c r="S12" s="52">
        <f t="shared" si="1"/>
        <v>176</v>
      </c>
      <c r="T12" s="53" t="str">
        <f t="shared" si="3"/>
        <v>VYHOVUJE</v>
      </c>
      <c r="U12" s="100"/>
      <c r="V12" s="49" t="s">
        <v>13</v>
      </c>
    </row>
    <row r="13" spans="1:22" ht="57.75" customHeight="1" x14ac:dyDescent="0.25">
      <c r="A13" s="20"/>
      <c r="B13" s="47">
        <v>7</v>
      </c>
      <c r="C13" s="48" t="s">
        <v>39</v>
      </c>
      <c r="D13" s="60">
        <v>5</v>
      </c>
      <c r="E13" s="48" t="s">
        <v>30</v>
      </c>
      <c r="F13" s="75" t="s">
        <v>61</v>
      </c>
      <c r="G13" s="87" t="s">
        <v>72</v>
      </c>
      <c r="H13" s="105"/>
      <c r="I13" s="97"/>
      <c r="J13" s="100"/>
      <c r="K13" s="100"/>
      <c r="L13" s="108"/>
      <c r="M13" s="94"/>
      <c r="N13" s="94"/>
      <c r="O13" s="119"/>
      <c r="P13" s="50">
        <f t="shared" si="0"/>
        <v>500</v>
      </c>
      <c r="Q13" s="51">
        <v>100</v>
      </c>
      <c r="R13" s="84">
        <v>63</v>
      </c>
      <c r="S13" s="52">
        <f t="shared" si="1"/>
        <v>315</v>
      </c>
      <c r="T13" s="53" t="str">
        <f t="shared" si="3"/>
        <v>VYHOVUJE</v>
      </c>
      <c r="U13" s="100"/>
      <c r="V13" s="49" t="s">
        <v>13</v>
      </c>
    </row>
    <row r="14" spans="1:22" ht="81.75" customHeight="1" x14ac:dyDescent="0.25">
      <c r="A14" s="20"/>
      <c r="B14" s="47">
        <v>8</v>
      </c>
      <c r="C14" s="48" t="s">
        <v>40</v>
      </c>
      <c r="D14" s="60">
        <v>4</v>
      </c>
      <c r="E14" s="48" t="s">
        <v>30</v>
      </c>
      <c r="F14" s="75" t="s">
        <v>62</v>
      </c>
      <c r="G14" s="87" t="s">
        <v>73</v>
      </c>
      <c r="H14" s="105"/>
      <c r="I14" s="97"/>
      <c r="J14" s="100"/>
      <c r="K14" s="100"/>
      <c r="L14" s="108"/>
      <c r="M14" s="94"/>
      <c r="N14" s="94"/>
      <c r="O14" s="119"/>
      <c r="P14" s="50">
        <f t="shared" si="0"/>
        <v>1600</v>
      </c>
      <c r="Q14" s="51">
        <v>400</v>
      </c>
      <c r="R14" s="84">
        <v>400</v>
      </c>
      <c r="S14" s="52">
        <f t="shared" si="1"/>
        <v>1600</v>
      </c>
      <c r="T14" s="53" t="str">
        <f t="shared" si="3"/>
        <v>VYHOVUJE</v>
      </c>
      <c r="U14" s="103"/>
      <c r="V14" s="49" t="s">
        <v>13</v>
      </c>
    </row>
    <row r="15" spans="1:22" ht="137.25" customHeight="1" x14ac:dyDescent="0.25">
      <c r="A15" s="20"/>
      <c r="B15" s="47">
        <v>9</v>
      </c>
      <c r="C15" s="48" t="s">
        <v>41</v>
      </c>
      <c r="D15" s="60">
        <v>4</v>
      </c>
      <c r="E15" s="48" t="s">
        <v>30</v>
      </c>
      <c r="F15" s="75" t="s">
        <v>63</v>
      </c>
      <c r="G15" s="87" t="s">
        <v>74</v>
      </c>
      <c r="H15" s="105"/>
      <c r="I15" s="97"/>
      <c r="J15" s="100"/>
      <c r="K15" s="100"/>
      <c r="L15" s="108"/>
      <c r="M15" s="94"/>
      <c r="N15" s="94"/>
      <c r="O15" s="119"/>
      <c r="P15" s="50">
        <f t="shared" si="0"/>
        <v>5600</v>
      </c>
      <c r="Q15" s="51">
        <v>1400</v>
      </c>
      <c r="R15" s="84">
        <v>988</v>
      </c>
      <c r="S15" s="52">
        <f t="shared" si="1"/>
        <v>3952</v>
      </c>
      <c r="T15" s="53" t="str">
        <f t="shared" si="3"/>
        <v>VYHOVUJE</v>
      </c>
      <c r="U15" s="49" t="s">
        <v>51</v>
      </c>
      <c r="V15" s="49" t="s">
        <v>12</v>
      </c>
    </row>
    <row r="16" spans="1:22" ht="40.5" customHeight="1" x14ac:dyDescent="0.25">
      <c r="A16" s="20"/>
      <c r="B16" s="47">
        <v>10</v>
      </c>
      <c r="C16" s="48" t="s">
        <v>42</v>
      </c>
      <c r="D16" s="60">
        <v>2</v>
      </c>
      <c r="E16" s="48" t="s">
        <v>30</v>
      </c>
      <c r="F16" s="75" t="s">
        <v>64</v>
      </c>
      <c r="G16" s="87" t="s">
        <v>75</v>
      </c>
      <c r="H16" s="105"/>
      <c r="I16" s="97"/>
      <c r="J16" s="100"/>
      <c r="K16" s="100"/>
      <c r="L16" s="108"/>
      <c r="M16" s="94"/>
      <c r="N16" s="94"/>
      <c r="O16" s="119"/>
      <c r="P16" s="50">
        <f t="shared" si="0"/>
        <v>300</v>
      </c>
      <c r="Q16" s="51">
        <v>150</v>
      </c>
      <c r="R16" s="84">
        <v>86</v>
      </c>
      <c r="S16" s="52">
        <f t="shared" si="1"/>
        <v>172</v>
      </c>
      <c r="T16" s="53" t="str">
        <f t="shared" si="3"/>
        <v>VYHOVUJE</v>
      </c>
      <c r="U16" s="102"/>
      <c r="V16" s="49" t="s">
        <v>13</v>
      </c>
    </row>
    <row r="17" spans="1:22" ht="40.5" customHeight="1" x14ac:dyDescent="0.25">
      <c r="A17" s="20"/>
      <c r="B17" s="47">
        <v>11</v>
      </c>
      <c r="C17" s="48" t="s">
        <v>43</v>
      </c>
      <c r="D17" s="72">
        <v>5</v>
      </c>
      <c r="E17" s="49" t="s">
        <v>30</v>
      </c>
      <c r="F17" s="75" t="s">
        <v>65</v>
      </c>
      <c r="G17" s="87" t="s">
        <v>76</v>
      </c>
      <c r="H17" s="105"/>
      <c r="I17" s="97"/>
      <c r="J17" s="100"/>
      <c r="K17" s="100"/>
      <c r="L17" s="108"/>
      <c r="M17" s="94"/>
      <c r="N17" s="94"/>
      <c r="O17" s="119"/>
      <c r="P17" s="50">
        <f t="shared" si="0"/>
        <v>400</v>
      </c>
      <c r="Q17" s="51">
        <v>80</v>
      </c>
      <c r="R17" s="84">
        <v>37</v>
      </c>
      <c r="S17" s="52">
        <f t="shared" si="1"/>
        <v>185</v>
      </c>
      <c r="T17" s="53" t="str">
        <f t="shared" si="3"/>
        <v>VYHOVUJE</v>
      </c>
      <c r="U17" s="100"/>
      <c r="V17" s="49" t="s">
        <v>13</v>
      </c>
    </row>
    <row r="18" spans="1:22" ht="40.5" customHeight="1" thickBot="1" x14ac:dyDescent="0.3">
      <c r="A18" s="20"/>
      <c r="B18" s="54">
        <v>12</v>
      </c>
      <c r="C18" s="73" t="s">
        <v>44</v>
      </c>
      <c r="D18" s="55">
        <v>5</v>
      </c>
      <c r="E18" s="56" t="s">
        <v>30</v>
      </c>
      <c r="F18" s="77" t="s">
        <v>65</v>
      </c>
      <c r="G18" s="88" t="s">
        <v>77</v>
      </c>
      <c r="H18" s="106"/>
      <c r="I18" s="98"/>
      <c r="J18" s="101"/>
      <c r="K18" s="101"/>
      <c r="L18" s="109"/>
      <c r="M18" s="95"/>
      <c r="N18" s="95"/>
      <c r="O18" s="120"/>
      <c r="P18" s="61">
        <f t="shared" si="0"/>
        <v>350</v>
      </c>
      <c r="Q18" s="57">
        <v>70</v>
      </c>
      <c r="R18" s="85">
        <v>31</v>
      </c>
      <c r="S18" s="58">
        <f t="shared" si="1"/>
        <v>155</v>
      </c>
      <c r="T18" s="59" t="str">
        <f t="shared" si="3"/>
        <v>VYHOVUJE</v>
      </c>
      <c r="U18" s="101"/>
      <c r="V18" s="56" t="s">
        <v>13</v>
      </c>
    </row>
    <row r="19" spans="1:22" ht="17.45" customHeight="1" thickTop="1" thickBot="1" x14ac:dyDescent="0.3">
      <c r="C19" s="5"/>
      <c r="D19" s="5"/>
      <c r="E19" s="5"/>
      <c r="F19" s="5"/>
      <c r="G19" s="33"/>
      <c r="H19" s="33"/>
      <c r="I19" s="5"/>
      <c r="J19" s="5"/>
      <c r="N19" s="5"/>
      <c r="O19" s="5"/>
      <c r="P19" s="5"/>
    </row>
    <row r="20" spans="1:22" ht="82.9" customHeight="1" thickTop="1" thickBot="1" x14ac:dyDescent="0.3">
      <c r="B20" s="114" t="s">
        <v>29</v>
      </c>
      <c r="C20" s="114"/>
      <c r="D20" s="114"/>
      <c r="E20" s="114"/>
      <c r="F20" s="114"/>
      <c r="G20" s="114"/>
      <c r="H20" s="114"/>
      <c r="I20" s="114"/>
      <c r="J20" s="21"/>
      <c r="K20" s="21"/>
      <c r="L20" s="7"/>
      <c r="M20" s="7"/>
      <c r="N20" s="7"/>
      <c r="O20" s="22"/>
      <c r="P20" s="22"/>
      <c r="Q20" s="23" t="s">
        <v>9</v>
      </c>
      <c r="R20" s="115" t="s">
        <v>10</v>
      </c>
      <c r="S20" s="116"/>
      <c r="T20" s="117"/>
      <c r="U20" s="24"/>
      <c r="V20" s="25"/>
    </row>
    <row r="21" spans="1:22" ht="43.15" customHeight="1" thickTop="1" thickBot="1" x14ac:dyDescent="0.3">
      <c r="B21" s="110" t="s">
        <v>28</v>
      </c>
      <c r="C21" s="110"/>
      <c r="D21" s="110"/>
      <c r="E21" s="110"/>
      <c r="F21" s="110"/>
      <c r="G21" s="110"/>
      <c r="I21" s="26"/>
      <c r="L21" s="9"/>
      <c r="M21" s="9"/>
      <c r="N21" s="9"/>
      <c r="O21" s="27"/>
      <c r="P21" s="27"/>
      <c r="Q21" s="28">
        <f>SUM(P7:P18)</f>
        <v>24850</v>
      </c>
      <c r="R21" s="111">
        <f>SUM(S7:S18)</f>
        <v>21098</v>
      </c>
      <c r="S21" s="112"/>
      <c r="T21" s="113"/>
    </row>
    <row r="22" spans="1:22" ht="15.75" thickTop="1" x14ac:dyDescent="0.25">
      <c r="H22" s="81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1:22" x14ac:dyDescent="0.25">
      <c r="B23" s="46"/>
      <c r="C23" s="46"/>
      <c r="D23" s="46"/>
      <c r="E23" s="46"/>
      <c r="F23" s="46"/>
      <c r="G23" s="81"/>
      <c r="H23" s="81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1:22" x14ac:dyDescent="0.25">
      <c r="B24" s="46"/>
      <c r="C24" s="46"/>
      <c r="D24" s="46"/>
      <c r="E24" s="46"/>
      <c r="F24" s="46"/>
      <c r="G24" s="81"/>
      <c r="H24" s="8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x14ac:dyDescent="0.25">
      <c r="B25" s="46"/>
      <c r="C25" s="46"/>
      <c r="D25" s="46"/>
      <c r="E25" s="46"/>
      <c r="F25" s="46"/>
      <c r="G25" s="81"/>
      <c r="H25" s="8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ht="19.899999999999999" customHeight="1" x14ac:dyDescent="0.25">
      <c r="C26" s="21"/>
      <c r="D26" s="29"/>
      <c r="E26" s="21"/>
      <c r="F26" s="21"/>
      <c r="G26" s="81"/>
      <c r="H26" s="81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ht="19.899999999999999" customHeight="1" x14ac:dyDescent="0.25">
      <c r="H27" s="36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19.899999999999999" customHeight="1" x14ac:dyDescent="0.25">
      <c r="C28" s="21"/>
      <c r="D28" s="29"/>
      <c r="E28" s="21"/>
      <c r="F28" s="21"/>
      <c r="G28" s="81"/>
      <c r="H28" s="8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81"/>
      <c r="H29" s="8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81"/>
      <c r="H30" s="8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81"/>
      <c r="H31" s="8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81"/>
      <c r="H32" s="8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1"/>
      <c r="H33" s="8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1"/>
      <c r="H34" s="8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1"/>
      <c r="H35" s="8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1"/>
      <c r="H36" s="8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1"/>
      <c r="H37" s="8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1"/>
      <c r="H38" s="8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1"/>
      <c r="H39" s="8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1"/>
      <c r="H40" s="8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1"/>
      <c r="H41" s="8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1"/>
      <c r="H42" s="8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1"/>
      <c r="H43" s="8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1"/>
      <c r="H44" s="8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1"/>
      <c r="H45" s="8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1"/>
      <c r="H46" s="8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1"/>
      <c r="H47" s="8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1"/>
      <c r="H48" s="8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1"/>
      <c r="H49" s="8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1"/>
      <c r="H50" s="8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1"/>
      <c r="H51" s="8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1"/>
      <c r="H52" s="8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1"/>
      <c r="H53" s="8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1"/>
      <c r="H54" s="8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1"/>
      <c r="H55" s="8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1"/>
      <c r="H56" s="8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1"/>
      <c r="H57" s="8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1"/>
      <c r="H58" s="8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1"/>
      <c r="H59" s="8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1"/>
      <c r="H60" s="8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1"/>
      <c r="H61" s="8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1"/>
      <c r="H62" s="8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1"/>
      <c r="H63" s="8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1"/>
      <c r="H64" s="8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1"/>
      <c r="H65" s="8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1"/>
      <c r="H66" s="8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1"/>
      <c r="H67" s="8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1"/>
      <c r="H68" s="8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1"/>
      <c r="H69" s="8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1"/>
      <c r="H70" s="8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1"/>
      <c r="H71" s="8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1"/>
      <c r="H72" s="8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1"/>
      <c r="H73" s="8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1"/>
      <c r="H74" s="8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1"/>
      <c r="H75" s="8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1"/>
      <c r="H76" s="8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1"/>
      <c r="H77" s="8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1"/>
      <c r="H78" s="8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1"/>
      <c r="H79" s="8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1"/>
      <c r="H80" s="8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1"/>
      <c r="H81" s="8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1"/>
      <c r="H82" s="8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1"/>
      <c r="H83" s="8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1"/>
      <c r="H84" s="8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1"/>
      <c r="H85" s="8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1"/>
      <c r="H86" s="8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1"/>
      <c r="H87" s="8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1"/>
      <c r="H88" s="8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1"/>
      <c r="H89" s="8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1"/>
      <c r="H90" s="8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1"/>
      <c r="H91" s="8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1"/>
      <c r="H92" s="8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1"/>
      <c r="H93" s="8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1"/>
      <c r="H94" s="8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1"/>
      <c r="H95" s="8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1"/>
      <c r="H96" s="81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1"/>
      <c r="H97" s="81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1"/>
      <c r="H98" s="81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1"/>
      <c r="H99" s="81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81"/>
      <c r="H100" s="81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81"/>
      <c r="H101" s="81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81"/>
      <c r="H102" s="81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81"/>
      <c r="H103" s="81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81"/>
      <c r="H104" s="81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81"/>
      <c r="H105" s="81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81"/>
      <c r="H106" s="81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81"/>
      <c r="H107" s="81"/>
      <c r="I107" s="11"/>
      <c r="J107" s="11"/>
      <c r="K107" s="11"/>
      <c r="L107" s="11"/>
      <c r="M107" s="11"/>
      <c r="N107" s="6"/>
      <c r="O107" s="6"/>
      <c r="P107" s="6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ht="19.899999999999999" customHeight="1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</sheetData>
  <sheetProtection algorithmName="SHA-512" hashValue="0Ee3QQAftQHGkxKd/ufo6J9XprRZ7tXQYomE+YAmrwVGuR0TjufgA7YNUN7x3OpHtukKzOY8ikUxVFlgKA53JA==" saltValue="vRN6N6H1qq559qqo4Vtjhg==" spinCount="100000" sheet="1" objects="1" scenarios="1"/>
  <mergeCells count="16">
    <mergeCell ref="U11:U14"/>
    <mergeCell ref="U16:U18"/>
    <mergeCell ref="H9:H18"/>
    <mergeCell ref="L9:L18"/>
    <mergeCell ref="B21:G21"/>
    <mergeCell ref="R21:T21"/>
    <mergeCell ref="B20:I20"/>
    <mergeCell ref="R20:T20"/>
    <mergeCell ref="O9:O18"/>
    <mergeCell ref="B1:D1"/>
    <mergeCell ref="G5:H5"/>
    <mergeCell ref="M7:M18"/>
    <mergeCell ref="N7:N18"/>
    <mergeCell ref="I7:I18"/>
    <mergeCell ref="J7:J18"/>
    <mergeCell ref="K7:K18"/>
  </mergeCells>
  <conditionalFormatting sqref="D7:D18 B7:B18">
    <cfRule type="containsBlanks" dxfId="12" priority="56">
      <formula>LEN(TRIM(B7))=0</formula>
    </cfRule>
  </conditionalFormatting>
  <conditionalFormatting sqref="B7:B18">
    <cfRule type="cellIs" dxfId="11" priority="53" operator="greaterThanOrEqual">
      <formula>1</formula>
    </cfRule>
  </conditionalFormatting>
  <conditionalFormatting sqref="T7:T18">
    <cfRule type="cellIs" dxfId="10" priority="40" operator="equal">
      <formula>"VYHOVUJE"</formula>
    </cfRule>
  </conditionalFormatting>
  <conditionalFormatting sqref="T7:T18">
    <cfRule type="cellIs" dxfId="9" priority="39" operator="equal">
      <formula>"NEVYHOVUJE"</formula>
    </cfRule>
  </conditionalFormatting>
  <conditionalFormatting sqref="G7:G18 R7:R18">
    <cfRule type="containsBlanks" dxfId="8" priority="33">
      <formula>LEN(TRIM(G7))=0</formula>
    </cfRule>
  </conditionalFormatting>
  <conditionalFormatting sqref="G7:G18 R7:R18">
    <cfRule type="notContainsBlanks" dxfId="7" priority="31">
      <formula>LEN(TRIM(G7))&gt;0</formula>
    </cfRule>
  </conditionalFormatting>
  <conditionalFormatting sqref="G7:G18 R7:R18">
    <cfRule type="notContainsBlanks" dxfId="6" priority="30">
      <formula>LEN(TRIM(G7))&gt;0</formula>
    </cfRule>
  </conditionalFormatting>
  <conditionalFormatting sqref="G7:G18">
    <cfRule type="notContainsBlanks" dxfId="5" priority="29">
      <formula>LEN(TRIM(G7))&gt;0</formula>
    </cfRule>
  </conditionalFormatting>
  <conditionalFormatting sqref="H8">
    <cfRule type="containsBlanks" dxfId="4" priority="4">
      <formula>LEN(TRIM(H8))=0</formula>
    </cfRule>
  </conditionalFormatting>
  <conditionalFormatting sqref="H8">
    <cfRule type="notContainsBlanks" dxfId="3" priority="3">
      <formula>LEN(TRIM(H8))&gt;0</formula>
    </cfRule>
  </conditionalFormatting>
  <conditionalFormatting sqref="H8">
    <cfRule type="notContainsBlanks" dxfId="2" priority="2">
      <formula>LEN(TRIM(H8))&gt;0</formula>
    </cfRule>
  </conditionalFormatting>
  <conditionalFormatting sqref="H8">
    <cfRule type="notContainsBlanks" dxfId="1" priority="1">
      <formula>LEN(TRIM(H8))&gt;0</formula>
    </cfRule>
  </conditionalFormatting>
  <dataValidations count="3">
    <dataValidation type="list" showInputMessage="1" showErrorMessage="1" sqref="E7:E18" xr:uid="{00000000-0002-0000-0000-000001000000}">
      <formula1>"ks,bal,sada,m,"</formula1>
    </dataValidation>
    <dataValidation type="list" allowBlank="1" showInputMessage="1" showErrorMessage="1" sqref="J7:J18" xr:uid="{56063C3B-F252-4224-94E9-3FD834001037}">
      <formula1>"ANO,NE"</formula1>
    </dataValidation>
    <dataValidation type="list" allowBlank="1" showInputMessage="1" showErrorMessage="1" sqref="V7:V18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2021-04-28T08:56:54Z</cp:lastPrinted>
  <dcterms:created xsi:type="dcterms:W3CDTF">2014-03-05T12:43:32Z</dcterms:created>
  <dcterms:modified xsi:type="dcterms:W3CDTF">2021-06-10T08:08:24Z</dcterms:modified>
</cp:coreProperties>
</file>